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S:\I\Vezetőségi ülés\2018.05.09\"/>
    </mc:Choice>
  </mc:AlternateContent>
  <xr:revisionPtr revIDLastSave="0" documentId="10_ncr:8100000_{7206879F-5D6E-474A-818E-52FD3B88A7B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P.ügyi beszámoló" sheetId="4" r:id="rId1"/>
    <sheet name="Kiadás" sheetId="6" r:id="rId2"/>
    <sheet name="Fm_MOE pénz" sheetId="3" r:id="rId3"/>
    <sheet name="Bank-pénztár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5" l="1"/>
  <c r="C19" i="5"/>
  <c r="C6" i="5" l="1"/>
  <c r="J41" i="6" l="1"/>
  <c r="J56" i="6"/>
  <c r="C9" i="5"/>
  <c r="C10" i="5" s="1"/>
  <c r="C12" i="5" s="1"/>
  <c r="K11" i="4" l="1"/>
  <c r="K17" i="4" s="1"/>
  <c r="K14" i="4"/>
  <c r="J64" i="6"/>
  <c r="J61" i="6"/>
  <c r="J49" i="6"/>
  <c r="J44" i="6"/>
  <c r="J5" i="6" l="1"/>
  <c r="J14" i="6" s="1"/>
</calcChain>
</file>

<file path=xl/sharedStrings.xml><?xml version="1.0" encoding="utf-8"?>
<sst xmlns="http://schemas.openxmlformats.org/spreadsheetml/2006/main" count="138" uniqueCount="133">
  <si>
    <t>Megnevezés</t>
  </si>
  <si>
    <t>Részletezés</t>
  </si>
  <si>
    <t>Nettó árbevétel</t>
  </si>
  <si>
    <t>Származási lap (értékesített és saját beállítású tenyészsüldők után)</t>
  </si>
  <si>
    <t>Telep szemle (új telepek szemleköltsége)</t>
  </si>
  <si>
    <t>Árbevétel összesen:</t>
  </si>
  <si>
    <t>Támogatások</t>
  </si>
  <si>
    <t>Tenyésztésszervezési támogatás (6000 Ft/koca/év)</t>
  </si>
  <si>
    <t>Tagdíj</t>
  </si>
  <si>
    <t>Összesen:</t>
  </si>
  <si>
    <t>Egyéb bevételek</t>
  </si>
  <si>
    <t>Egyéb kapott kamatok bevétele</t>
  </si>
  <si>
    <t>Anyagköltség</t>
  </si>
  <si>
    <t>Irodaszer beszerzés</t>
  </si>
  <si>
    <t>Tájékoztatók költsége</t>
  </si>
  <si>
    <t>Egyéb anyagköltségek</t>
  </si>
  <si>
    <t>Igénybevett szolgáltatások költségei</t>
  </si>
  <si>
    <t>Szállítási, rakodási költség</t>
  </si>
  <si>
    <t>Bérleti díjak</t>
  </si>
  <si>
    <t>Javítási, karbantartási költségek</t>
  </si>
  <si>
    <t>Postai, távközlési költségek</t>
  </si>
  <si>
    <t>Vásár, kiállítás, rendezvény költségek</t>
  </si>
  <si>
    <t>Számviteli szolgáltatás</t>
  </si>
  <si>
    <t>Mangalica nevelési költség</t>
  </si>
  <si>
    <t>Állategészségügyi szolgáltatás igénybevétele</t>
  </si>
  <si>
    <t>Telepszemle igénybevétele</t>
  </si>
  <si>
    <t xml:space="preserve">Összesen: </t>
  </si>
  <si>
    <t>Egyéb szolgáltatások költségei</t>
  </si>
  <si>
    <t>Összesen</t>
  </si>
  <si>
    <t>Bérköltségek</t>
  </si>
  <si>
    <t>Munkavállalók munkabérköltsége</t>
  </si>
  <si>
    <t xml:space="preserve">Értékcsökkenési leírás </t>
  </si>
  <si>
    <t>Egyéb ráfordítások</t>
  </si>
  <si>
    <t>Értékesített immat.jav, tárgyi eszköz, nytsz. értéke</t>
  </si>
  <si>
    <t>Tájékoztató adat</t>
  </si>
  <si>
    <t>Tenyészállatok beállítása</t>
  </si>
  <si>
    <t xml:space="preserve"> ALAPTEVÉKENYSÉG  BEVÉTELE</t>
  </si>
  <si>
    <t>Származási lap költsége</t>
  </si>
  <si>
    <t xml:space="preserve"> ALAPTEVÉKENYSÉG  KIADÁSAI</t>
  </si>
  <si>
    <t>Növekmény</t>
  </si>
  <si>
    <t>Összes nyitó</t>
  </si>
  <si>
    <t>Összes záró</t>
  </si>
  <si>
    <t>Tenyészkanértékesítés-belföldre</t>
  </si>
  <si>
    <t>Budapesti Mangalica Fesztivál</t>
  </si>
  <si>
    <t>Mangalica termékbemutató-Hong Kong</t>
  </si>
  <si>
    <t>Mangalica termékbemutató-Japán</t>
  </si>
  <si>
    <t>Maradvány visszautalása</t>
  </si>
  <si>
    <t>kapott előleg</t>
  </si>
  <si>
    <t>MgF 667</t>
  </si>
  <si>
    <t>TÉNYLEGESEN KIFIZETETT KÖLTSÉGEK</t>
  </si>
  <si>
    <t xml:space="preserve"> TÁMOGATÁSBÓL SZÁRMAZÓ BEVÉTELEK</t>
  </si>
  <si>
    <t>Egyéb bevétel /kerekítési különbözet, 0 értéken kapott eszk./</t>
  </si>
  <si>
    <t>Fordítás költsége</t>
  </si>
  <si>
    <t>Támogatott tev. Le nem vonható adója</t>
  </si>
  <si>
    <t>Személyi jellegű egyéb /reprezent. cégj/</t>
  </si>
  <si>
    <t>Kifizetőt terhelő szja</t>
  </si>
  <si>
    <t>Állatok selejtezési értéke</t>
  </si>
  <si>
    <t>Érdekvédelmi szervezetek tagdíja (DAGENE, MÁSZ)</t>
  </si>
  <si>
    <t>Bérjárulékok (Szocho, AM)</t>
  </si>
  <si>
    <t>Törzskönyvi nyomtatvány</t>
  </si>
  <si>
    <t>Szórólap, névjegykártyák költsége</t>
  </si>
  <si>
    <t>Mangalica fesztiválok anyagköltsége (trófea, díjak, kitűzők)</t>
  </si>
  <si>
    <t>Közgyűlési anyagok költsége</t>
  </si>
  <si>
    <t>Szakmai előadások anyagköltsége</t>
  </si>
  <si>
    <t>Védőfelszerelés</t>
  </si>
  <si>
    <t>Hatósági díjak</t>
  </si>
  <si>
    <t>Bankköltségek</t>
  </si>
  <si>
    <t>Kerekítési különbözet</t>
  </si>
  <si>
    <t>Költségek arányában megosztott áfa</t>
  </si>
  <si>
    <t>Tárgyi eszköz beszerzése</t>
  </si>
  <si>
    <t>2017. évi vevői kintlévőség</t>
  </si>
  <si>
    <t>2017. évi szállítói kötelezettség</t>
  </si>
  <si>
    <t>2016.évi maradvány</t>
  </si>
  <si>
    <t>FM-MOE TÁMOGATÁS 2017. ÉVI</t>
  </si>
  <si>
    <t>MgF 649</t>
  </si>
  <si>
    <t>Mangalica termékbemutató-Indonézia-Jakarta</t>
  </si>
  <si>
    <t>Mangalica termékbemutató-Brazília</t>
  </si>
  <si>
    <t>Mangalica zsírtartalmú pékáru fejlesztés és népszerűsítő kampány</t>
  </si>
  <si>
    <t>Debreceni Mangalica Fesztivál</t>
  </si>
  <si>
    <t>DNS laboratóriumi vizsgálat-származásellenőrzés</t>
  </si>
  <si>
    <t>Mangalica termékbemutató-Brüsszel</t>
  </si>
  <si>
    <t>Mangalica termékbemutató- USA</t>
  </si>
  <si>
    <t>Mangalica termékbemutató- Albánia</t>
  </si>
  <si>
    <t>Szakmai fórum és élőállat bemutató-Farmer Expo</t>
  </si>
  <si>
    <t>Vágóhídi húsvizsgálat módszer- Debreceni Egyetem</t>
  </si>
  <si>
    <t>Mangalica Napok- Székesfehérvár</t>
  </si>
  <si>
    <t>Mangalica Napok- Szeged</t>
  </si>
  <si>
    <t>Zsíradékáru népszerűsítő kampány</t>
  </si>
  <si>
    <t>2017.12.31. bankszámla maradvány</t>
  </si>
  <si>
    <t>Beszámoló a 2017. évi gazdálkodásról</t>
  </si>
  <si>
    <t>Részvételi díj(2017-ben tartott Közgyűlés kísérővendégei)</t>
  </si>
  <si>
    <t>Egyéb, értékesítés árbevétel</t>
  </si>
  <si>
    <t>MVH-EMVA Genetikai erőforrások megőrzése (Ex situ)</t>
  </si>
  <si>
    <t>Tervezett keretösszeg: 24 072 358 Ft</t>
  </si>
  <si>
    <t>Mangalica termékbemutató-USA- Chicago</t>
  </si>
  <si>
    <t>Fekete mangalica</t>
  </si>
  <si>
    <t>DNS laboratóriumi vizsgálat-MOE által bonyolított</t>
  </si>
  <si>
    <t xml:space="preserve">2016/2017/2018 </t>
  </si>
  <si>
    <t>folyamatosan megvalósuló, más bankszámláról kifizetett költség</t>
  </si>
  <si>
    <t>Nettó követelés összesen 2017.12.31.</t>
  </si>
  <si>
    <t>2017. évi nyitópénztár</t>
  </si>
  <si>
    <t>2017. évi záróbank főszámla</t>
  </si>
  <si>
    <t>2017. évi zárópénztár</t>
  </si>
  <si>
    <t>2017. évi nyitóbank főszámla</t>
  </si>
  <si>
    <t>2017. évi nyitóbank alszámla</t>
  </si>
  <si>
    <t>Változás</t>
  </si>
  <si>
    <t>Közbeszerzési elj. Költsége</t>
  </si>
  <si>
    <t>Pályázati tanácsadás költsége</t>
  </si>
  <si>
    <t>Ügyvéd, közjegyző költsége</t>
  </si>
  <si>
    <t>Egyéb szolgáltatás költsége</t>
  </si>
  <si>
    <t>Laboratóriumi vizsgálat díja</t>
  </si>
  <si>
    <t>Fekete Mangalica program költsége</t>
  </si>
  <si>
    <t>DNS Laboratóriumi vizsgálat- MOE által bonyolított</t>
  </si>
  <si>
    <t xml:space="preserve">Folyamatosan megvalósuló tevékenységek költsége </t>
  </si>
  <si>
    <t>Maradvány költség</t>
  </si>
  <si>
    <t>be nem érkezett MVH-EMVA tám.</t>
  </si>
  <si>
    <t>Támogatás összesen:</t>
  </si>
  <si>
    <t>Alaptevékenység bevétele összesen:</t>
  </si>
  <si>
    <t>Alaptevékenység kiadásai összesen:</t>
  </si>
  <si>
    <t>Szakmai szakértés, törzskönyvezés  (6 fő)</t>
  </si>
  <si>
    <t>Sertés fialási adatok nyilvántartása és feldolgozása (NÉBIH hitelesítés)</t>
  </si>
  <si>
    <t>Utazási szolgáltatás (külföldi utak plusz költségei)</t>
  </si>
  <si>
    <t>Utazási költségtérítés (vezetőség)</t>
  </si>
  <si>
    <t>Bank-pénztár Főszámla</t>
  </si>
  <si>
    <t>2017. évi záróbank alszámla</t>
  </si>
  <si>
    <t>Egyenleg</t>
  </si>
  <si>
    <t>2017. évi tevékenység eredménye</t>
  </si>
  <si>
    <t>Eredmény</t>
  </si>
  <si>
    <t>Valós</t>
  </si>
  <si>
    <t>Tervezett, elméleti</t>
  </si>
  <si>
    <t>Bank -pénztár Alszámla</t>
  </si>
  <si>
    <t>Bevétel</t>
  </si>
  <si>
    <t>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</si>
</sst>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HUF&quot;"/>
    <numFmt numFmtId="165" formatCode="#,##0\ &quot;HUF&quot;"/>
    <numFmt numFmtId="166" formatCode="#,##0.00\ &quot;Ft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3F3F7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7" borderId="5" applyNumberFormat="0" applyAlignment="0" applyProtection="0"/>
    <xf numFmtId="0" fontId="17" fillId="11" borderId="0" applyNumberFormat="0" applyBorder="0" applyAlignment="0" applyProtection="0"/>
  </cellStyleXfs>
  <cellXfs count="16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5" fontId="8" fillId="0" borderId="0" xfId="0" applyNumberFormat="1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3" borderId="1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 wrapText="1"/>
    </xf>
    <xf numFmtId="165" fontId="8" fillId="0" borderId="1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165" fontId="0" fillId="0" borderId="0" xfId="0" applyNumberFormat="1"/>
    <xf numFmtId="0" fontId="8" fillId="0" borderId="0" xfId="0" applyFont="1" applyFill="1" applyBorder="1" applyAlignment="1">
      <alignment vertical="center" wrapText="1"/>
    </xf>
    <xf numFmtId="165" fontId="7" fillId="5" borderId="1" xfId="1" applyNumberFormat="1" applyFont="1" applyFill="1" applyBorder="1" applyAlignment="1">
      <alignment horizontal="right" vertical="center" wrapText="1"/>
    </xf>
    <xf numFmtId="165" fontId="7" fillId="5" borderId="6" xfId="1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4" borderId="1" xfId="0" applyFont="1" applyFill="1" applyBorder="1" applyAlignment="1">
      <alignment wrapText="1"/>
    </xf>
    <xf numFmtId="165" fontId="1" fillId="4" borderId="1" xfId="0" applyNumberFormat="1" applyFont="1" applyFill="1" applyBorder="1"/>
    <xf numFmtId="0" fontId="0" fillId="0" borderId="0" xfId="0" applyFill="1" applyBorder="1" applyAlignment="1">
      <alignment wrapText="1"/>
    </xf>
    <xf numFmtId="165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/>
    <xf numFmtId="0" fontId="0" fillId="0" borderId="0" xfId="0" applyFill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13" fillId="0" borderId="0" xfId="0" applyFont="1"/>
    <xf numFmtId="165" fontId="14" fillId="8" borderId="15" xfId="1" applyNumberFormat="1" applyFont="1" applyFill="1" applyBorder="1" applyAlignment="1">
      <alignment horizontal="right" wrapText="1"/>
    </xf>
    <xf numFmtId="165" fontId="15" fillId="8" borderId="1" xfId="1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165" fontId="14" fillId="5" borderId="1" xfId="1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19" fillId="7" borderId="5" xfId="1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7" fillId="5" borderId="0" xfId="1" applyNumberFormat="1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7" fillId="5" borderId="0" xfId="0" applyFont="1" applyFill="1" applyBorder="1" applyAlignment="1">
      <alignment wrapText="1"/>
    </xf>
    <xf numFmtId="165" fontId="7" fillId="5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9" fillId="5" borderId="0" xfId="0" applyFont="1" applyFill="1" applyBorder="1" applyAlignment="1">
      <alignment wrapText="1"/>
    </xf>
    <xf numFmtId="165" fontId="8" fillId="9" borderId="1" xfId="0" applyNumberFormat="1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165" fontId="12" fillId="9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/>
    <xf numFmtId="165" fontId="7" fillId="0" borderId="1" xfId="0" applyNumberFormat="1" applyFont="1" applyBorder="1" applyAlignment="1"/>
    <xf numFmtId="165" fontId="8" fillId="9" borderId="1" xfId="0" applyNumberFormat="1" applyFont="1" applyFill="1" applyBorder="1" applyAlignment="1"/>
    <xf numFmtId="0" fontId="6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6" fillId="0" borderId="1" xfId="0" applyFont="1" applyBorder="1" applyAlignment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5" borderId="5" xfId="1" applyFont="1" applyFill="1" applyAlignment="1">
      <alignment wrapText="1"/>
    </xf>
    <xf numFmtId="165" fontId="10" fillId="5" borderId="5" xfId="1" applyNumberFormat="1" applyFont="1" applyFill="1"/>
    <xf numFmtId="0" fontId="0" fillId="0" borderId="0" xfId="0"/>
    <xf numFmtId="165" fontId="21" fillId="4" borderId="1" xfId="0" applyNumberFormat="1" applyFont="1" applyFill="1" applyBorder="1" applyAlignment="1">
      <alignment wrapText="1"/>
    </xf>
    <xf numFmtId="0" fontId="8" fillId="12" borderId="3" xfId="0" applyFont="1" applyFill="1" applyBorder="1" applyAlignment="1">
      <alignment wrapText="1"/>
    </xf>
    <xf numFmtId="165" fontId="21" fillId="12" borderId="4" xfId="0" applyNumberFormat="1" applyFont="1" applyFill="1" applyBorder="1" applyAlignment="1">
      <alignment wrapText="1"/>
    </xf>
    <xf numFmtId="165" fontId="22" fillId="10" borderId="1" xfId="1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wrapText="1"/>
    </xf>
    <xf numFmtId="0" fontId="23" fillId="0" borderId="1" xfId="0" applyFont="1" applyBorder="1"/>
    <xf numFmtId="165" fontId="23" fillId="0" borderId="1" xfId="0" applyNumberFormat="1" applyFont="1" applyBorder="1"/>
    <xf numFmtId="165" fontId="23" fillId="0" borderId="14" xfId="0" applyNumberFormat="1" applyFont="1" applyFill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166" fontId="0" fillId="0" borderId="1" xfId="0" applyNumberFormat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Border="1"/>
    <xf numFmtId="165" fontId="1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7" fillId="0" borderId="1" xfId="0" applyFont="1" applyBorder="1" applyAlignment="1"/>
    <xf numFmtId="0" fontId="8" fillId="9" borderId="1" xfId="0" applyFont="1" applyFill="1" applyBorder="1" applyAlignment="1"/>
    <xf numFmtId="165" fontId="6" fillId="0" borderId="6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8" fillId="2" borderId="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9" borderId="1" xfId="0" applyFont="1" applyFill="1" applyBorder="1" applyAlignment="1">
      <alignment wrapText="1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0" fillId="0" borderId="0" xfId="0"/>
    <xf numFmtId="0" fontId="5" fillId="10" borderId="1" xfId="0" applyFont="1" applyFill="1" applyBorder="1" applyAlignment="1">
      <alignment horizontal="center" vertical="center" wrapText="1"/>
    </xf>
    <xf numFmtId="165" fontId="20" fillId="11" borderId="15" xfId="2" applyNumberFormat="1" applyFont="1" applyBorder="1" applyAlignment="1">
      <alignment horizontal="center" vertical="center" wrapText="1"/>
    </xf>
    <xf numFmtId="165" fontId="20" fillId="11" borderId="1" xfId="2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6" xfId="1" applyNumberFormat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5" fontId="7" fillId="5" borderId="6" xfId="1" applyNumberFormat="1" applyFont="1" applyFill="1" applyBorder="1" applyAlignment="1">
      <alignment horizontal="center" vertical="center" wrapText="1"/>
    </xf>
    <xf numFmtId="165" fontId="7" fillId="5" borderId="15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Bevitel" xfId="1" builtinId="20"/>
    <cellStyle name="Normál" xfId="0" builtinId="0"/>
    <cellStyle name="Semleges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zoomScale="140" zoomScaleNormal="140" workbookViewId="0">
      <selection activeCell="N7" sqref="N7"/>
    </sheetView>
  </sheetViews>
  <sheetFormatPr defaultRowHeight="15" x14ac:dyDescent="0.25"/>
  <cols>
    <col min="5" max="5" width="6.28515625" customWidth="1"/>
    <col min="6" max="6" width="9.140625" hidden="1" customWidth="1"/>
    <col min="7" max="7" width="6" customWidth="1"/>
    <col min="8" max="8" width="9.140625" hidden="1" customWidth="1"/>
    <col min="9" max="9" width="3.42578125" hidden="1" customWidth="1"/>
    <col min="10" max="10" width="10.140625" style="2" customWidth="1"/>
    <col min="11" max="11" width="13.7109375" customWidth="1"/>
    <col min="12" max="12" width="2.85546875" style="2" customWidth="1"/>
    <col min="13" max="13" width="9.7109375" customWidth="1"/>
    <col min="14" max="14" width="8.42578125" customWidth="1"/>
    <col min="15" max="15" width="9.140625" hidden="1" customWidth="1"/>
    <col min="16" max="16" width="7.7109375" customWidth="1"/>
    <col min="17" max="17" width="9.140625" hidden="1" customWidth="1"/>
    <col min="19" max="19" width="0.5703125" customWidth="1"/>
    <col min="20" max="21" width="9.140625" hidden="1" customWidth="1"/>
    <col min="22" max="22" width="16" style="22" bestFit="1" customWidth="1"/>
  </cols>
  <sheetData>
    <row r="1" spans="1:22" s="2" customFormat="1" ht="30.75" customHeight="1" x14ac:dyDescent="0.3">
      <c r="A1" s="161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22" ht="15.75" customHeight="1" x14ac:dyDescent="0.25">
      <c r="A2" s="164" t="s">
        <v>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3"/>
      <c r="V2"/>
    </row>
    <row r="3" spans="1:22" ht="15" customHeigh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3"/>
      <c r="V3"/>
    </row>
    <row r="4" spans="1:22" ht="22.5" customHeight="1" x14ac:dyDescent="0.25">
      <c r="A4" s="10" t="s">
        <v>0</v>
      </c>
      <c r="B4" s="100" t="s">
        <v>1</v>
      </c>
      <c r="C4" s="101"/>
      <c r="D4" s="101"/>
      <c r="E4" s="101"/>
      <c r="F4" s="101"/>
      <c r="G4" s="101"/>
      <c r="H4" s="101"/>
      <c r="I4" s="101"/>
      <c r="J4" s="102"/>
      <c r="K4" s="4"/>
      <c r="L4" s="5"/>
      <c r="V4"/>
    </row>
    <row r="5" spans="1:22" ht="23.25" customHeight="1" x14ac:dyDescent="0.25">
      <c r="A5" s="92" t="s">
        <v>2</v>
      </c>
      <c r="B5" s="93" t="s">
        <v>3</v>
      </c>
      <c r="C5" s="93"/>
      <c r="D5" s="93"/>
      <c r="E5" s="93"/>
      <c r="F5" s="93"/>
      <c r="G5" s="93"/>
      <c r="H5" s="93"/>
      <c r="I5" s="93"/>
      <c r="J5" s="37"/>
      <c r="K5" s="6">
        <v>6317000</v>
      </c>
      <c r="L5" s="7"/>
      <c r="V5"/>
    </row>
    <row r="6" spans="1:22" ht="18.75" customHeight="1" x14ac:dyDescent="0.25">
      <c r="A6" s="92"/>
      <c r="B6" s="93" t="s">
        <v>4</v>
      </c>
      <c r="C6" s="93"/>
      <c r="D6" s="93"/>
      <c r="E6" s="93"/>
      <c r="F6" s="93"/>
      <c r="G6" s="93"/>
      <c r="H6" s="93"/>
      <c r="I6" s="93"/>
      <c r="J6" s="37"/>
      <c r="K6" s="6">
        <v>448248</v>
      </c>
      <c r="L6" s="7"/>
      <c r="V6"/>
    </row>
    <row r="7" spans="1:22" ht="15" customHeight="1" x14ac:dyDescent="0.25">
      <c r="A7" s="92"/>
      <c r="B7" s="93" t="s">
        <v>90</v>
      </c>
      <c r="C7" s="93"/>
      <c r="D7" s="93"/>
      <c r="E7" s="93"/>
      <c r="F7" s="93"/>
      <c r="G7" s="93"/>
      <c r="H7" s="93"/>
      <c r="I7" s="93"/>
      <c r="J7" s="37"/>
      <c r="K7" s="6">
        <v>54000</v>
      </c>
      <c r="L7" s="7"/>
      <c r="V7"/>
    </row>
    <row r="8" spans="1:22" ht="15" customHeight="1" x14ac:dyDescent="0.25">
      <c r="A8" s="92"/>
      <c r="B8" s="93" t="s">
        <v>42</v>
      </c>
      <c r="C8" s="93"/>
      <c r="D8" s="93"/>
      <c r="E8" s="93"/>
      <c r="F8" s="93"/>
      <c r="G8" s="93"/>
      <c r="H8" s="93"/>
      <c r="I8" s="93"/>
      <c r="J8" s="37"/>
      <c r="K8" s="6">
        <v>2532900</v>
      </c>
      <c r="L8" s="7"/>
      <c r="V8"/>
    </row>
    <row r="9" spans="1:22" ht="15" customHeight="1" x14ac:dyDescent="0.25">
      <c r="A9" s="92"/>
      <c r="B9" s="94" t="s">
        <v>8</v>
      </c>
      <c r="C9" s="94"/>
      <c r="D9" s="94"/>
      <c r="E9" s="94"/>
      <c r="F9" s="94"/>
      <c r="G9" s="94"/>
      <c r="H9" s="94"/>
      <c r="I9" s="94"/>
      <c r="J9" s="38"/>
      <c r="K9" s="6">
        <v>8810000</v>
      </c>
      <c r="L9" s="7"/>
      <c r="V9"/>
    </row>
    <row r="10" spans="1:22" s="2" customFormat="1" ht="15" customHeight="1" x14ac:dyDescent="0.25">
      <c r="A10" s="92"/>
      <c r="B10" s="96" t="s">
        <v>91</v>
      </c>
      <c r="C10" s="97"/>
      <c r="D10" s="97"/>
      <c r="E10" s="97"/>
      <c r="F10" s="97"/>
      <c r="G10" s="98"/>
      <c r="H10" s="68"/>
      <c r="I10" s="68"/>
      <c r="J10" s="68"/>
      <c r="K10" s="6">
        <v>296063</v>
      </c>
      <c r="L10" s="7"/>
    </row>
    <row r="11" spans="1:22" ht="15" customHeight="1" x14ac:dyDescent="0.25">
      <c r="A11" s="92"/>
      <c r="B11" s="99" t="s">
        <v>5</v>
      </c>
      <c r="C11" s="99"/>
      <c r="D11" s="99"/>
      <c r="E11" s="99"/>
      <c r="F11" s="99"/>
      <c r="G11" s="99"/>
      <c r="H11" s="99"/>
      <c r="I11" s="99"/>
      <c r="J11" s="39"/>
      <c r="K11" s="9">
        <f>SUM(K5:K10)</f>
        <v>18458211</v>
      </c>
      <c r="L11" s="11"/>
      <c r="V11"/>
    </row>
    <row r="12" spans="1:22" ht="16.5" customHeight="1" x14ac:dyDescent="0.25">
      <c r="A12" s="92" t="s">
        <v>6</v>
      </c>
      <c r="B12" s="94" t="s">
        <v>7</v>
      </c>
      <c r="C12" s="94"/>
      <c r="D12" s="94"/>
      <c r="E12" s="94"/>
      <c r="F12" s="94"/>
      <c r="G12" s="94"/>
      <c r="H12" s="94"/>
      <c r="I12" s="94"/>
      <c r="J12" s="38"/>
      <c r="K12" s="6">
        <v>54966000</v>
      </c>
      <c r="L12" s="8"/>
      <c r="V12"/>
    </row>
    <row r="13" spans="1:22" ht="38.25" customHeight="1" x14ac:dyDescent="0.25">
      <c r="A13" s="92"/>
      <c r="B13" s="103" t="s">
        <v>92</v>
      </c>
      <c r="C13" s="104"/>
      <c r="D13" s="104"/>
      <c r="E13" s="104"/>
      <c r="F13" s="104"/>
      <c r="G13" s="105"/>
      <c r="H13" s="41"/>
      <c r="I13" s="41"/>
      <c r="J13" s="38" t="s">
        <v>93</v>
      </c>
      <c r="K13" s="20">
        <v>24072358</v>
      </c>
      <c r="L13" s="8"/>
      <c r="V13"/>
    </row>
    <row r="14" spans="1:22" ht="26.25" customHeight="1" x14ac:dyDescent="0.25">
      <c r="A14" s="92"/>
      <c r="B14" s="99" t="s">
        <v>116</v>
      </c>
      <c r="C14" s="99"/>
      <c r="D14" s="99"/>
      <c r="E14" s="99"/>
      <c r="F14" s="99"/>
      <c r="G14" s="99"/>
      <c r="H14" s="99"/>
      <c r="I14" s="99"/>
      <c r="J14" s="39"/>
      <c r="K14" s="9">
        <f>SUM(K12:K13)</f>
        <v>79038358</v>
      </c>
      <c r="L14" s="11"/>
      <c r="V14"/>
    </row>
    <row r="15" spans="1:22" ht="15" customHeight="1" x14ac:dyDescent="0.25">
      <c r="A15" s="92" t="s">
        <v>10</v>
      </c>
      <c r="B15" s="93" t="s">
        <v>51</v>
      </c>
      <c r="C15" s="93"/>
      <c r="D15" s="93"/>
      <c r="E15" s="93"/>
      <c r="F15" s="93"/>
      <c r="G15" s="93"/>
      <c r="H15" s="93"/>
      <c r="I15" s="93"/>
      <c r="J15" s="37"/>
      <c r="K15" s="6">
        <v>89740</v>
      </c>
      <c r="L15" s="8"/>
      <c r="V15"/>
    </row>
    <row r="16" spans="1:22" ht="15" customHeight="1" x14ac:dyDescent="0.25">
      <c r="A16" s="92"/>
      <c r="B16" s="93" t="s">
        <v>11</v>
      </c>
      <c r="C16" s="93"/>
      <c r="D16" s="93"/>
      <c r="E16" s="93"/>
      <c r="F16" s="93"/>
      <c r="G16" s="93"/>
      <c r="H16" s="93"/>
      <c r="I16" s="93"/>
      <c r="J16" s="37"/>
      <c r="K16" s="6">
        <v>7373</v>
      </c>
      <c r="L16" s="8"/>
      <c r="V16"/>
    </row>
    <row r="17" spans="1:22" ht="15" customHeight="1" x14ac:dyDescent="0.25">
      <c r="A17" s="95" t="s">
        <v>117</v>
      </c>
      <c r="B17" s="95"/>
      <c r="C17" s="95"/>
      <c r="D17" s="95"/>
      <c r="E17" s="95"/>
      <c r="F17" s="95"/>
      <c r="G17" s="95"/>
      <c r="H17" s="95"/>
      <c r="I17" s="95"/>
      <c r="J17" s="40"/>
      <c r="K17" s="77">
        <f>SUM(K11,K14,K15,K16)</f>
        <v>97593682</v>
      </c>
      <c r="L17" s="11"/>
      <c r="V17"/>
    </row>
    <row r="18" spans="1:22" x14ac:dyDescent="0.25">
      <c r="L18" s="12"/>
      <c r="V18"/>
    </row>
    <row r="19" spans="1:22" ht="26.25" customHeight="1" x14ac:dyDescent="0.25">
      <c r="V19"/>
    </row>
    <row r="20" spans="1:22" x14ac:dyDescent="0.25">
      <c r="V20"/>
    </row>
    <row r="21" spans="1:22" x14ac:dyDescent="0.25">
      <c r="B21" s="3"/>
      <c r="V21"/>
    </row>
    <row r="22" spans="1:22" ht="18.75" x14ac:dyDescent="0.3">
      <c r="B22" s="91"/>
      <c r="C22" s="91"/>
      <c r="V22"/>
    </row>
    <row r="23" spans="1:22" x14ac:dyDescent="0.25">
      <c r="B23" s="32"/>
      <c r="C23" s="33"/>
      <c r="V23"/>
    </row>
    <row r="24" spans="1:22" ht="27" customHeight="1" x14ac:dyDescent="0.25">
      <c r="B24" s="32"/>
      <c r="C24" s="33"/>
      <c r="V24"/>
    </row>
    <row r="25" spans="1:22" x14ac:dyDescent="0.25">
      <c r="B25" s="34"/>
      <c r="C25" s="35"/>
      <c r="V25"/>
    </row>
    <row r="26" spans="1:22" x14ac:dyDescent="0.25">
      <c r="B26" s="32"/>
      <c r="C26" s="33"/>
      <c r="V26"/>
    </row>
    <row r="27" spans="1:22" x14ac:dyDescent="0.25">
      <c r="B27" s="32"/>
      <c r="C27" s="33"/>
      <c r="V27"/>
    </row>
    <row r="28" spans="1:22" x14ac:dyDescent="0.25">
      <c r="B28" s="32"/>
      <c r="C28" s="33"/>
      <c r="V28"/>
    </row>
    <row r="29" spans="1:22" x14ac:dyDescent="0.25">
      <c r="B29" s="34"/>
      <c r="C29" s="35"/>
      <c r="V29"/>
    </row>
    <row r="30" spans="1:22" x14ac:dyDescent="0.25">
      <c r="B30" s="36"/>
      <c r="C30" s="33"/>
      <c r="V30"/>
    </row>
    <row r="31" spans="1:22" x14ac:dyDescent="0.25">
      <c r="V31"/>
    </row>
    <row r="32" spans="1:22" x14ac:dyDescent="0.25">
      <c r="V32"/>
    </row>
    <row r="33" spans="22:22" x14ac:dyDescent="0.25">
      <c r="V33"/>
    </row>
    <row r="34" spans="22:22" x14ac:dyDescent="0.25">
      <c r="V34"/>
    </row>
    <row r="35" spans="22:22" x14ac:dyDescent="0.25">
      <c r="V35"/>
    </row>
    <row r="36" spans="22:22" x14ac:dyDescent="0.25">
      <c r="V36"/>
    </row>
    <row r="37" spans="22:22" x14ac:dyDescent="0.25">
      <c r="V37"/>
    </row>
    <row r="38" spans="22:22" x14ac:dyDescent="0.25">
      <c r="V38"/>
    </row>
    <row r="39" spans="22:22" x14ac:dyDescent="0.25">
      <c r="V39"/>
    </row>
    <row r="40" spans="22:22" ht="26.25" customHeight="1" x14ac:dyDescent="0.25">
      <c r="V40"/>
    </row>
    <row r="41" spans="22:22" ht="14.25" customHeight="1" x14ac:dyDescent="0.25">
      <c r="V41"/>
    </row>
    <row r="42" spans="22:22" s="2" customFormat="1" ht="191.25" hidden="1" customHeight="1" x14ac:dyDescent="0.25"/>
    <row r="43" spans="22:22" ht="14.25" customHeight="1" x14ac:dyDescent="0.25">
      <c r="V43"/>
    </row>
    <row r="44" spans="22:22" ht="24" customHeight="1" x14ac:dyDescent="0.25">
      <c r="V44"/>
    </row>
    <row r="45" spans="22:22" x14ac:dyDescent="0.25">
      <c r="V45"/>
    </row>
    <row r="46" spans="22:22" x14ac:dyDescent="0.25">
      <c r="V46"/>
    </row>
    <row r="47" spans="22:22" x14ac:dyDescent="0.25">
      <c r="V47"/>
    </row>
    <row r="48" spans="22:22" x14ac:dyDescent="0.25">
      <c r="V48"/>
    </row>
    <row r="49" spans="13:22" x14ac:dyDescent="0.25">
      <c r="V49"/>
    </row>
    <row r="50" spans="13:22" x14ac:dyDescent="0.25">
      <c r="V50"/>
    </row>
    <row r="51" spans="13:22" x14ac:dyDescent="0.25">
      <c r="V51"/>
    </row>
    <row r="52" spans="13:22" s="2" customFormat="1" x14ac:dyDescent="0.25"/>
    <row r="53" spans="13:22" ht="9.75" customHeight="1" x14ac:dyDescent="0.25">
      <c r="V53"/>
    </row>
    <row r="54" spans="13:22" ht="15" customHeight="1" x14ac:dyDescent="0.25">
      <c r="V54"/>
    </row>
    <row r="55" spans="13:22" x14ac:dyDescent="0.25">
      <c r="V55"/>
    </row>
    <row r="56" spans="13:22" x14ac:dyDescent="0.25">
      <c r="V56"/>
    </row>
    <row r="57" spans="13:22" x14ac:dyDescent="0.25">
      <c r="V57"/>
    </row>
    <row r="58" spans="13:22" x14ac:dyDescent="0.25">
      <c r="V58"/>
    </row>
    <row r="59" spans="13:22" ht="20.25" customHeight="1" x14ac:dyDescent="0.25">
      <c r="V59"/>
    </row>
    <row r="60" spans="13:22" x14ac:dyDescent="0.25">
      <c r="M60" s="1"/>
      <c r="N60" s="1"/>
      <c r="O60" s="1"/>
      <c r="P60" s="1"/>
      <c r="Q60" s="1"/>
      <c r="R60" s="1"/>
      <c r="S60" s="1"/>
      <c r="T60" s="1"/>
      <c r="U60" s="1"/>
      <c r="V60" s="19"/>
    </row>
    <row r="61" spans="13:22" x14ac:dyDescent="0.25">
      <c r="M61" s="1"/>
      <c r="N61" s="1"/>
      <c r="O61" s="1"/>
      <c r="P61" s="1"/>
      <c r="Q61" s="1"/>
      <c r="R61" s="1"/>
      <c r="S61" s="1"/>
      <c r="T61" s="1"/>
      <c r="U61" s="1"/>
      <c r="V61" s="19"/>
    </row>
    <row r="62" spans="13:22" x14ac:dyDescent="0.25">
      <c r="M62" s="1"/>
      <c r="N62" s="1"/>
      <c r="O62" s="1"/>
      <c r="P62" s="1"/>
      <c r="Q62" s="1"/>
      <c r="R62" s="1"/>
      <c r="S62" s="1"/>
      <c r="T62" s="1"/>
      <c r="U62" s="1"/>
      <c r="V62" s="19"/>
    </row>
    <row r="63" spans="13:22" x14ac:dyDescent="0.25">
      <c r="M63" s="1"/>
      <c r="N63" s="1"/>
      <c r="O63" s="1"/>
      <c r="P63" s="1"/>
      <c r="Q63" s="1"/>
      <c r="R63" s="1"/>
      <c r="S63" s="1"/>
      <c r="T63" s="1"/>
      <c r="U63" s="1"/>
      <c r="V63" s="19"/>
    </row>
    <row r="64" spans="13:22" ht="15.75" customHeight="1" x14ac:dyDescent="0.25">
      <c r="M64" s="1"/>
      <c r="N64" s="1"/>
      <c r="O64" s="1"/>
      <c r="P64" s="1"/>
      <c r="Q64" s="1"/>
      <c r="R64" s="1"/>
      <c r="S64" s="1"/>
      <c r="T64" s="1"/>
      <c r="U64" s="1"/>
      <c r="V64" s="19"/>
    </row>
    <row r="65" spans="13:22" ht="15.75" customHeight="1" x14ac:dyDescent="0.25">
      <c r="M65" s="1"/>
      <c r="N65" s="1"/>
      <c r="O65" s="1"/>
      <c r="P65" s="1"/>
      <c r="Q65" s="1"/>
      <c r="R65" s="1"/>
      <c r="S65" s="1"/>
      <c r="T65" s="1"/>
      <c r="U65" s="1"/>
      <c r="V65" s="19"/>
    </row>
    <row r="66" spans="13:22" ht="15.75" customHeight="1" x14ac:dyDescent="0.25">
      <c r="M66" s="1"/>
      <c r="N66" s="1"/>
      <c r="O66" s="1"/>
      <c r="P66" s="1"/>
      <c r="Q66" s="1"/>
      <c r="R66" s="1"/>
      <c r="S66" s="1"/>
      <c r="T66" s="1"/>
      <c r="U66" s="1"/>
      <c r="V66" s="19"/>
    </row>
    <row r="67" spans="13:22" ht="15.75" customHeight="1" x14ac:dyDescent="0.25">
      <c r="M67" s="1"/>
      <c r="N67" s="1"/>
      <c r="O67" s="1"/>
      <c r="P67" s="1"/>
      <c r="Q67" s="1"/>
      <c r="R67" s="1"/>
      <c r="S67" s="1"/>
      <c r="T67" s="1"/>
      <c r="U67" s="1"/>
      <c r="V67" s="19"/>
    </row>
    <row r="68" spans="13:22" ht="15.75" customHeight="1" x14ac:dyDescent="0.25">
      <c r="M68" s="1"/>
      <c r="N68" s="1"/>
      <c r="O68" s="1"/>
      <c r="P68" s="1"/>
      <c r="Q68" s="1"/>
      <c r="R68" s="1"/>
      <c r="S68" s="1"/>
      <c r="T68" s="1"/>
      <c r="U68" s="1"/>
      <c r="V68" s="19"/>
    </row>
    <row r="69" spans="13:22" ht="15.75" customHeight="1" x14ac:dyDescent="0.25">
      <c r="M69" s="1"/>
      <c r="N69" s="1"/>
      <c r="O69" s="1"/>
      <c r="P69" s="1"/>
      <c r="Q69" s="1"/>
      <c r="R69" s="1"/>
      <c r="S69" s="1"/>
      <c r="T69" s="1"/>
      <c r="U69" s="1"/>
      <c r="V69" s="19"/>
    </row>
    <row r="70" spans="13:22" ht="15.75" customHeight="1" x14ac:dyDescent="0.25">
      <c r="M70" s="1"/>
      <c r="N70" s="1"/>
      <c r="O70" s="1"/>
      <c r="P70" s="1"/>
      <c r="Q70" s="1"/>
      <c r="R70" s="1"/>
      <c r="S70" s="1"/>
      <c r="T70" s="1"/>
      <c r="U70" s="1"/>
      <c r="V70" s="19"/>
    </row>
    <row r="71" spans="13:22" ht="15.75" customHeight="1" x14ac:dyDescent="0.25">
      <c r="M71" s="1"/>
      <c r="N71" s="1"/>
      <c r="O71" s="1"/>
      <c r="P71" s="1"/>
      <c r="Q71" s="1"/>
      <c r="R71" s="1"/>
      <c r="S71" s="1"/>
      <c r="T71" s="1"/>
      <c r="U71" s="1"/>
      <c r="V71" s="19"/>
    </row>
    <row r="72" spans="13:22" ht="15.75" customHeight="1" x14ac:dyDescent="0.25">
      <c r="M72" s="1"/>
      <c r="N72" s="1"/>
      <c r="O72" s="1"/>
      <c r="P72" s="1"/>
      <c r="Q72" s="1"/>
      <c r="R72" s="1"/>
      <c r="S72" s="1"/>
      <c r="T72" s="1"/>
      <c r="U72" s="1"/>
      <c r="V72" s="19"/>
    </row>
  </sheetData>
  <mergeCells count="20">
    <mergeCell ref="A15:A16"/>
    <mergeCell ref="B15:I15"/>
    <mergeCell ref="B16:I16"/>
    <mergeCell ref="A12:A14"/>
    <mergeCell ref="B12:I12"/>
    <mergeCell ref="B14:I14"/>
    <mergeCell ref="B11:I11"/>
    <mergeCell ref="B4:J4"/>
    <mergeCell ref="B13:G13"/>
    <mergeCell ref="A1:K1"/>
    <mergeCell ref="B22:C22"/>
    <mergeCell ref="A2:K3"/>
    <mergeCell ref="A5:A11"/>
    <mergeCell ref="B5:I5"/>
    <mergeCell ref="B6:I6"/>
    <mergeCell ref="B7:I7"/>
    <mergeCell ref="B8:I8"/>
    <mergeCell ref="B9:I9"/>
    <mergeCell ref="A17:I17"/>
    <mergeCell ref="B10:G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zoomScale="130" zoomScaleNormal="130" workbookViewId="0">
      <selection activeCell="A59" sqref="A59:A64"/>
    </sheetView>
  </sheetViews>
  <sheetFormatPr defaultRowHeight="15" x14ac:dyDescent="0.25"/>
  <cols>
    <col min="1" max="1" width="11" customWidth="1"/>
    <col min="4" max="4" width="7.7109375" customWidth="1"/>
    <col min="5" max="5" width="0" hidden="1" customWidth="1"/>
    <col min="7" max="7" width="0.5703125" customWidth="1"/>
    <col min="8" max="9" width="0" hidden="1" customWidth="1"/>
    <col min="10" max="10" width="16" customWidth="1"/>
  </cols>
  <sheetData>
    <row r="1" spans="1:10" x14ac:dyDescent="0.25">
      <c r="A1" s="106" t="s">
        <v>38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8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" customHeight="1" x14ac:dyDescent="0.25">
      <c r="A3" s="92" t="s">
        <v>12</v>
      </c>
      <c r="B3" s="109"/>
      <c r="C3" s="109"/>
      <c r="D3" s="109"/>
      <c r="E3" s="109"/>
      <c r="F3" s="109"/>
      <c r="G3" s="109"/>
      <c r="H3" s="109"/>
      <c r="I3" s="109"/>
      <c r="J3" s="64"/>
    </row>
    <row r="4" spans="1:10" ht="26.25" customHeight="1" x14ac:dyDescent="0.25">
      <c r="A4" s="92"/>
      <c r="B4" s="93" t="s">
        <v>61</v>
      </c>
      <c r="C4" s="93"/>
      <c r="D4" s="93"/>
      <c r="E4" s="93"/>
      <c r="F4" s="93"/>
      <c r="G4" s="93"/>
      <c r="H4" s="93"/>
      <c r="I4" s="93"/>
      <c r="J4" s="64">
        <v>1024258</v>
      </c>
    </row>
    <row r="5" spans="1:10" ht="12" customHeight="1" x14ac:dyDescent="0.25">
      <c r="A5" s="92"/>
      <c r="B5" s="109" t="s">
        <v>13</v>
      </c>
      <c r="C5" s="109"/>
      <c r="D5" s="109"/>
      <c r="E5" s="109"/>
      <c r="F5" s="109"/>
      <c r="G5" s="109"/>
      <c r="H5" s="109"/>
      <c r="I5" s="109"/>
      <c r="J5" s="64">
        <f>331096+96000</f>
        <v>427096</v>
      </c>
    </row>
    <row r="6" spans="1:10" ht="12" customHeight="1" x14ac:dyDescent="0.25">
      <c r="A6" s="92"/>
      <c r="B6" s="110" t="s">
        <v>37</v>
      </c>
      <c r="C6" s="110"/>
      <c r="D6" s="110"/>
      <c r="E6" s="110"/>
      <c r="F6" s="110"/>
      <c r="G6" s="110"/>
      <c r="H6" s="110"/>
      <c r="I6" s="110"/>
      <c r="J6" s="64">
        <v>250000</v>
      </c>
    </row>
    <row r="7" spans="1:10" ht="12" customHeight="1" x14ac:dyDescent="0.25">
      <c r="A7" s="92"/>
      <c r="B7" s="109" t="s">
        <v>59</v>
      </c>
      <c r="C7" s="109"/>
      <c r="D7" s="109"/>
      <c r="E7" s="109"/>
      <c r="F7" s="109"/>
      <c r="G7" s="109"/>
      <c r="H7" s="109"/>
      <c r="I7" s="109"/>
      <c r="J7" s="64">
        <v>382500</v>
      </c>
    </row>
    <row r="8" spans="1:10" ht="12" customHeight="1" x14ac:dyDescent="0.25">
      <c r="A8" s="92"/>
      <c r="B8" s="109" t="s">
        <v>14</v>
      </c>
      <c r="C8" s="109"/>
      <c r="D8" s="109"/>
      <c r="E8" s="109"/>
      <c r="F8" s="109"/>
      <c r="G8" s="109"/>
      <c r="H8" s="109"/>
      <c r="I8" s="109"/>
      <c r="J8" s="64">
        <v>411000</v>
      </c>
    </row>
    <row r="9" spans="1:10" ht="12" customHeight="1" x14ac:dyDescent="0.25">
      <c r="A9" s="92"/>
      <c r="B9" s="109" t="s">
        <v>60</v>
      </c>
      <c r="C9" s="109"/>
      <c r="D9" s="109"/>
      <c r="E9" s="109"/>
      <c r="F9" s="109"/>
      <c r="G9" s="109"/>
      <c r="H9" s="109"/>
      <c r="I9" s="109"/>
      <c r="J9" s="64">
        <v>382464</v>
      </c>
    </row>
    <row r="10" spans="1:10" ht="12" customHeight="1" x14ac:dyDescent="0.25">
      <c r="A10" s="92"/>
      <c r="B10" s="109" t="s">
        <v>62</v>
      </c>
      <c r="C10" s="109"/>
      <c r="D10" s="109"/>
      <c r="E10" s="109"/>
      <c r="F10" s="109"/>
      <c r="G10" s="109"/>
      <c r="H10" s="109"/>
      <c r="I10" s="109"/>
      <c r="J10" s="64">
        <v>894759</v>
      </c>
    </row>
    <row r="11" spans="1:10" ht="12" customHeight="1" x14ac:dyDescent="0.25">
      <c r="A11" s="92"/>
      <c r="B11" s="111" t="s">
        <v>63</v>
      </c>
      <c r="C11" s="111"/>
      <c r="D11" s="111"/>
      <c r="E11" s="111"/>
      <c r="F11" s="111"/>
      <c r="G11" s="111"/>
      <c r="H11" s="111"/>
      <c r="I11" s="111"/>
      <c r="J11" s="65">
        <v>192330</v>
      </c>
    </row>
    <row r="12" spans="1:10" ht="12" customHeight="1" x14ac:dyDescent="0.25">
      <c r="A12" s="92"/>
      <c r="B12" s="109" t="s">
        <v>64</v>
      </c>
      <c r="C12" s="109"/>
      <c r="D12" s="109"/>
      <c r="E12" s="109"/>
      <c r="F12" s="109"/>
      <c r="G12" s="109"/>
      <c r="H12" s="109"/>
      <c r="I12" s="109"/>
      <c r="J12" s="64">
        <v>3315</v>
      </c>
    </row>
    <row r="13" spans="1:10" ht="12" customHeight="1" x14ac:dyDescent="0.25">
      <c r="A13" s="92"/>
      <c r="B13" s="109" t="s">
        <v>15</v>
      </c>
      <c r="C13" s="109"/>
      <c r="D13" s="109"/>
      <c r="E13" s="109"/>
      <c r="F13" s="109"/>
      <c r="G13" s="109"/>
      <c r="H13" s="109"/>
      <c r="I13" s="109"/>
      <c r="J13" s="64">
        <v>86714</v>
      </c>
    </row>
    <row r="14" spans="1:10" ht="12" customHeight="1" x14ac:dyDescent="0.25">
      <c r="A14" s="92"/>
      <c r="B14" s="112" t="s">
        <v>9</v>
      </c>
      <c r="C14" s="112"/>
      <c r="D14" s="112"/>
      <c r="E14" s="112"/>
      <c r="F14" s="112"/>
      <c r="G14" s="112"/>
      <c r="H14" s="112"/>
      <c r="I14" s="112"/>
      <c r="J14" s="66">
        <f>SUM(J3:J13)</f>
        <v>4054436</v>
      </c>
    </row>
    <row r="15" spans="1:10" ht="12" customHeight="1" x14ac:dyDescent="0.25">
      <c r="A15" s="121" t="s">
        <v>16</v>
      </c>
      <c r="B15" s="109" t="s">
        <v>17</v>
      </c>
      <c r="C15" s="109"/>
      <c r="D15" s="109"/>
      <c r="E15" s="109"/>
      <c r="F15" s="109"/>
      <c r="G15" s="109"/>
      <c r="H15" s="109"/>
      <c r="I15" s="109"/>
      <c r="J15" s="64">
        <v>1011693</v>
      </c>
    </row>
    <row r="16" spans="1:10" ht="12" customHeight="1" x14ac:dyDescent="0.25">
      <c r="A16" s="122"/>
      <c r="B16" s="109" t="s">
        <v>18</v>
      </c>
      <c r="C16" s="109"/>
      <c r="D16" s="109"/>
      <c r="E16" s="109"/>
      <c r="F16" s="109"/>
      <c r="G16" s="109"/>
      <c r="H16" s="109"/>
      <c r="I16" s="109"/>
      <c r="J16" s="64">
        <v>1510179</v>
      </c>
    </row>
    <row r="17" spans="1:11" ht="12" customHeight="1" x14ac:dyDescent="0.25">
      <c r="A17" s="122"/>
      <c r="B17" s="115" t="s">
        <v>19</v>
      </c>
      <c r="C17" s="116"/>
      <c r="D17" s="116"/>
      <c r="E17" s="116"/>
      <c r="F17" s="116"/>
      <c r="G17" s="116"/>
      <c r="H17" s="116"/>
      <c r="I17" s="117"/>
      <c r="J17" s="113">
        <v>98566</v>
      </c>
    </row>
    <row r="18" spans="1:11" ht="0.75" customHeight="1" x14ac:dyDescent="0.25">
      <c r="A18" s="122"/>
      <c r="B18" s="118"/>
      <c r="C18" s="119"/>
      <c r="D18" s="119"/>
      <c r="E18" s="119"/>
      <c r="F18" s="119"/>
      <c r="G18" s="119"/>
      <c r="H18" s="119"/>
      <c r="I18" s="120"/>
      <c r="J18" s="114"/>
    </row>
    <row r="19" spans="1:11" ht="12.75" customHeight="1" x14ac:dyDescent="0.25">
      <c r="A19" s="122"/>
      <c r="B19" s="93" t="s">
        <v>122</v>
      </c>
      <c r="C19" s="93"/>
      <c r="D19" s="93"/>
      <c r="E19" s="93"/>
      <c r="F19" s="93"/>
      <c r="G19" s="93"/>
      <c r="H19" s="93"/>
      <c r="I19" s="93"/>
      <c r="J19" s="65">
        <v>3181630</v>
      </c>
      <c r="K19" s="2"/>
    </row>
    <row r="20" spans="1:11" ht="12" customHeight="1" x14ac:dyDescent="0.25">
      <c r="A20" s="122"/>
      <c r="B20" s="109" t="s">
        <v>52</v>
      </c>
      <c r="C20" s="109"/>
      <c r="D20" s="109"/>
      <c r="E20" s="109"/>
      <c r="F20" s="109"/>
      <c r="G20" s="109"/>
      <c r="H20" s="109"/>
      <c r="I20" s="109"/>
      <c r="J20" s="64">
        <v>486096</v>
      </c>
    </row>
    <row r="21" spans="1:11" ht="12" customHeight="1" x14ac:dyDescent="0.25">
      <c r="A21" s="122"/>
      <c r="B21" s="109" t="s">
        <v>20</v>
      </c>
      <c r="C21" s="109"/>
      <c r="D21" s="109"/>
      <c r="E21" s="109"/>
      <c r="F21" s="109"/>
      <c r="G21" s="109"/>
      <c r="H21" s="109"/>
      <c r="I21" s="109"/>
      <c r="J21" s="64">
        <v>959358</v>
      </c>
    </row>
    <row r="22" spans="1:11" ht="12" customHeight="1" x14ac:dyDescent="0.25">
      <c r="A22" s="122"/>
      <c r="B22" s="109" t="s">
        <v>21</v>
      </c>
      <c r="C22" s="109"/>
      <c r="D22" s="109"/>
      <c r="E22" s="109"/>
      <c r="F22" s="109"/>
      <c r="G22" s="109"/>
      <c r="H22" s="109"/>
      <c r="I22" s="109"/>
      <c r="J22" s="64">
        <v>6363747</v>
      </c>
    </row>
    <row r="23" spans="1:11" ht="14.25" customHeight="1" x14ac:dyDescent="0.25">
      <c r="A23" s="122"/>
      <c r="B23" s="93" t="s">
        <v>119</v>
      </c>
      <c r="C23" s="93"/>
      <c r="D23" s="93"/>
      <c r="E23" s="93"/>
      <c r="F23" s="93"/>
      <c r="G23" s="93"/>
      <c r="H23" s="93"/>
      <c r="I23" s="93"/>
      <c r="J23" s="65">
        <v>32228590</v>
      </c>
      <c r="K23" s="2"/>
    </row>
    <row r="24" spans="1:11" ht="12" customHeight="1" x14ac:dyDescent="0.25">
      <c r="A24" s="122"/>
      <c r="B24" s="109" t="s">
        <v>57</v>
      </c>
      <c r="C24" s="109"/>
      <c r="D24" s="109"/>
      <c r="E24" s="109"/>
      <c r="F24" s="109"/>
      <c r="G24" s="109"/>
      <c r="H24" s="109"/>
      <c r="I24" s="109"/>
      <c r="J24" s="64">
        <v>650000</v>
      </c>
    </row>
    <row r="25" spans="1:11" ht="12" customHeight="1" x14ac:dyDescent="0.25">
      <c r="A25" s="122"/>
      <c r="B25" s="109" t="s">
        <v>22</v>
      </c>
      <c r="C25" s="109"/>
      <c r="D25" s="109"/>
      <c r="E25" s="109"/>
      <c r="F25" s="109"/>
      <c r="G25" s="109"/>
      <c r="H25" s="109"/>
      <c r="I25" s="109"/>
      <c r="J25" s="64">
        <v>1200000</v>
      </c>
    </row>
    <row r="26" spans="1:11" ht="12" customHeight="1" x14ac:dyDescent="0.25">
      <c r="A26" s="122"/>
      <c r="B26" s="109" t="s">
        <v>110</v>
      </c>
      <c r="C26" s="109"/>
      <c r="D26" s="109"/>
      <c r="E26" s="109"/>
      <c r="F26" s="109"/>
      <c r="G26" s="109"/>
      <c r="H26" s="109"/>
      <c r="I26" s="109"/>
      <c r="J26" s="64">
        <v>600980</v>
      </c>
    </row>
    <row r="27" spans="1:11" ht="12" customHeight="1" x14ac:dyDescent="0.25">
      <c r="A27" s="122"/>
      <c r="B27" s="109" t="s">
        <v>23</v>
      </c>
      <c r="C27" s="109"/>
      <c r="D27" s="109"/>
      <c r="E27" s="109"/>
      <c r="F27" s="109"/>
      <c r="G27" s="109"/>
      <c r="H27" s="109"/>
      <c r="I27" s="109"/>
      <c r="J27" s="64">
        <v>6130000</v>
      </c>
    </row>
    <row r="28" spans="1:11" ht="28.5" customHeight="1" x14ac:dyDescent="0.25">
      <c r="A28" s="123"/>
      <c r="B28" s="93" t="s">
        <v>120</v>
      </c>
      <c r="C28" s="93"/>
      <c r="D28" s="93"/>
      <c r="E28" s="93"/>
      <c r="F28" s="93"/>
      <c r="G28" s="93"/>
      <c r="H28" s="93"/>
      <c r="I28" s="93"/>
      <c r="J28" s="64">
        <v>1400520</v>
      </c>
    </row>
    <row r="29" spans="1:11" ht="12" customHeight="1" x14ac:dyDescent="0.25">
      <c r="A29" s="121" t="s">
        <v>16</v>
      </c>
      <c r="B29" s="109" t="s">
        <v>24</v>
      </c>
      <c r="C29" s="109"/>
      <c r="D29" s="109"/>
      <c r="E29" s="109"/>
      <c r="F29" s="109"/>
      <c r="G29" s="109"/>
      <c r="H29" s="109"/>
      <c r="I29" s="109"/>
      <c r="J29" s="64">
        <v>605020</v>
      </c>
    </row>
    <row r="30" spans="1:11" ht="12" customHeight="1" x14ac:dyDescent="0.25">
      <c r="A30" s="122"/>
      <c r="B30" s="109" t="s">
        <v>25</v>
      </c>
      <c r="C30" s="109"/>
      <c r="D30" s="109"/>
      <c r="E30" s="109"/>
      <c r="F30" s="109"/>
      <c r="G30" s="109"/>
      <c r="H30" s="109"/>
      <c r="I30" s="109"/>
      <c r="J30" s="64">
        <v>285000</v>
      </c>
    </row>
    <row r="31" spans="1:11" ht="12" customHeight="1" x14ac:dyDescent="0.25">
      <c r="A31" s="122"/>
      <c r="B31" s="109" t="s">
        <v>106</v>
      </c>
      <c r="C31" s="109"/>
      <c r="D31" s="109"/>
      <c r="E31" s="109"/>
      <c r="F31" s="109"/>
      <c r="G31" s="109"/>
      <c r="H31" s="109"/>
      <c r="I31" s="109"/>
      <c r="J31" s="64">
        <v>1045500</v>
      </c>
    </row>
    <row r="32" spans="1:11" ht="14.25" customHeight="1" x14ac:dyDescent="0.25">
      <c r="A32" s="122"/>
      <c r="B32" s="109" t="s">
        <v>121</v>
      </c>
      <c r="C32" s="109"/>
      <c r="D32" s="109"/>
      <c r="E32" s="109"/>
      <c r="F32" s="109"/>
      <c r="G32" s="109"/>
      <c r="H32" s="109"/>
      <c r="I32" s="109"/>
      <c r="J32" s="64">
        <v>6860600</v>
      </c>
    </row>
    <row r="33" spans="1:14" ht="12" customHeight="1" x14ac:dyDescent="0.25">
      <c r="A33" s="122"/>
      <c r="B33" s="127" t="s">
        <v>107</v>
      </c>
      <c r="C33" s="128"/>
      <c r="D33" s="128"/>
      <c r="E33" s="128"/>
      <c r="F33" s="128"/>
      <c r="G33" s="128"/>
      <c r="H33" s="128"/>
      <c r="I33" s="129"/>
      <c r="J33" s="64">
        <v>729500</v>
      </c>
    </row>
    <row r="34" spans="1:14" ht="12" customHeight="1" x14ac:dyDescent="0.25">
      <c r="A34" s="122"/>
      <c r="B34" s="109" t="s">
        <v>108</v>
      </c>
      <c r="C34" s="109"/>
      <c r="D34" s="109"/>
      <c r="E34" s="109"/>
      <c r="F34" s="109"/>
      <c r="G34" s="109"/>
      <c r="H34" s="109"/>
      <c r="I34" s="109"/>
      <c r="J34" s="64">
        <v>314100</v>
      </c>
    </row>
    <row r="35" spans="1:14" ht="12" customHeight="1" x14ac:dyDescent="0.25">
      <c r="A35" s="122"/>
      <c r="B35" s="124" t="s">
        <v>53</v>
      </c>
      <c r="C35" s="125"/>
      <c r="D35" s="125"/>
      <c r="E35" s="125"/>
      <c r="F35" s="125"/>
      <c r="G35" s="125"/>
      <c r="H35" s="126"/>
      <c r="I35" s="67"/>
      <c r="J35" s="64">
        <v>1824852</v>
      </c>
    </row>
    <row r="36" spans="1:14" s="2" customFormat="1" ht="12" customHeight="1" x14ac:dyDescent="0.25">
      <c r="A36" s="122"/>
      <c r="B36" s="124" t="s">
        <v>111</v>
      </c>
      <c r="C36" s="125"/>
      <c r="D36" s="125"/>
      <c r="E36" s="125"/>
      <c r="F36" s="125"/>
      <c r="G36" s="71"/>
      <c r="H36" s="72"/>
      <c r="I36" s="70"/>
      <c r="J36" s="64">
        <v>-8000000</v>
      </c>
    </row>
    <row r="37" spans="1:14" s="2" customFormat="1" ht="12" customHeight="1" x14ac:dyDescent="0.25">
      <c r="A37" s="122"/>
      <c r="B37" s="124" t="s">
        <v>112</v>
      </c>
      <c r="C37" s="125"/>
      <c r="D37" s="125"/>
      <c r="E37" s="125"/>
      <c r="F37" s="125"/>
      <c r="G37" s="71"/>
      <c r="H37" s="72"/>
      <c r="I37" s="70"/>
      <c r="J37" s="64">
        <v>-2997700</v>
      </c>
    </row>
    <row r="38" spans="1:14" s="2" customFormat="1" ht="12" customHeight="1" x14ac:dyDescent="0.25">
      <c r="A38" s="122"/>
      <c r="B38" s="124" t="s">
        <v>113</v>
      </c>
      <c r="C38" s="125"/>
      <c r="D38" s="125"/>
      <c r="E38" s="125"/>
      <c r="F38" s="125"/>
      <c r="G38" s="71"/>
      <c r="H38" s="72"/>
      <c r="I38" s="70"/>
      <c r="J38" s="64">
        <v>6599346</v>
      </c>
    </row>
    <row r="39" spans="1:14" s="2" customFormat="1" ht="12" customHeight="1" x14ac:dyDescent="0.25">
      <c r="A39" s="122"/>
      <c r="B39" s="124" t="s">
        <v>114</v>
      </c>
      <c r="C39" s="125"/>
      <c r="D39" s="125"/>
      <c r="E39" s="125"/>
      <c r="F39" s="125"/>
      <c r="G39" s="71"/>
      <c r="H39" s="72"/>
      <c r="I39" s="70"/>
      <c r="J39" s="64">
        <v>-217421</v>
      </c>
    </row>
    <row r="40" spans="1:14" ht="12" customHeight="1" x14ac:dyDescent="0.25">
      <c r="A40" s="122"/>
      <c r="B40" s="109" t="s">
        <v>109</v>
      </c>
      <c r="C40" s="109"/>
      <c r="D40" s="109"/>
      <c r="E40" s="109"/>
      <c r="F40" s="109"/>
      <c r="G40" s="109"/>
      <c r="H40" s="109"/>
      <c r="I40" s="109"/>
      <c r="J40" s="64">
        <v>59000</v>
      </c>
      <c r="K40" s="50"/>
      <c r="L40" s="2"/>
    </row>
    <row r="41" spans="1:14" ht="12" customHeight="1" x14ac:dyDescent="0.25">
      <c r="A41" s="123"/>
      <c r="B41" s="112" t="s">
        <v>26</v>
      </c>
      <c r="C41" s="112"/>
      <c r="D41" s="112"/>
      <c r="E41" s="112"/>
      <c r="F41" s="112"/>
      <c r="G41" s="112"/>
      <c r="H41" s="112"/>
      <c r="I41" s="112"/>
      <c r="J41" s="66">
        <f>SUM(J15:J40)</f>
        <v>62929156</v>
      </c>
      <c r="K41" s="50"/>
      <c r="L41" s="2"/>
      <c r="M41" s="2"/>
      <c r="N41" s="2"/>
    </row>
    <row r="42" spans="1:14" ht="12" customHeight="1" x14ac:dyDescent="0.25">
      <c r="A42" s="92" t="s">
        <v>27</v>
      </c>
      <c r="B42" s="109" t="s">
        <v>65</v>
      </c>
      <c r="C42" s="109"/>
      <c r="D42" s="109"/>
      <c r="E42" s="109"/>
      <c r="F42" s="109"/>
      <c r="G42" s="109"/>
      <c r="H42" s="109"/>
      <c r="I42" s="109"/>
      <c r="J42" s="64">
        <v>30000</v>
      </c>
    </row>
    <row r="43" spans="1:14" ht="12" customHeight="1" x14ac:dyDescent="0.25">
      <c r="A43" s="92"/>
      <c r="B43" s="109" t="s">
        <v>66</v>
      </c>
      <c r="C43" s="109"/>
      <c r="D43" s="109"/>
      <c r="E43" s="109"/>
      <c r="F43" s="109"/>
      <c r="G43" s="109"/>
      <c r="H43" s="109"/>
      <c r="I43" s="109"/>
      <c r="J43" s="64">
        <v>771853</v>
      </c>
    </row>
    <row r="44" spans="1:14" ht="12" customHeight="1" x14ac:dyDescent="0.25">
      <c r="A44" s="92"/>
      <c r="B44" s="112" t="s">
        <v>28</v>
      </c>
      <c r="C44" s="112"/>
      <c r="D44" s="112"/>
      <c r="E44" s="112"/>
      <c r="F44" s="112"/>
      <c r="G44" s="112"/>
      <c r="H44" s="112"/>
      <c r="I44" s="112"/>
      <c r="J44" s="66">
        <f>SUM(J42:J43)</f>
        <v>801853</v>
      </c>
    </row>
    <row r="45" spans="1:14" ht="12" customHeight="1" x14ac:dyDescent="0.25">
      <c r="A45" s="92" t="s">
        <v>29</v>
      </c>
      <c r="B45" s="109" t="s">
        <v>30</v>
      </c>
      <c r="C45" s="109"/>
      <c r="D45" s="109"/>
      <c r="E45" s="109"/>
      <c r="F45" s="109"/>
      <c r="G45" s="109"/>
      <c r="H45" s="109"/>
      <c r="I45" s="109"/>
      <c r="J45" s="64">
        <v>6249769</v>
      </c>
    </row>
    <row r="46" spans="1:14" ht="12" customHeight="1" x14ac:dyDescent="0.25">
      <c r="A46" s="92"/>
      <c r="B46" s="109" t="s">
        <v>54</v>
      </c>
      <c r="C46" s="109"/>
      <c r="D46" s="109"/>
      <c r="E46" s="109"/>
      <c r="F46" s="109"/>
      <c r="G46" s="109"/>
      <c r="H46" s="109"/>
      <c r="I46" s="109"/>
      <c r="J46" s="64">
        <v>1010699</v>
      </c>
    </row>
    <row r="47" spans="1:14" ht="12" customHeight="1" x14ac:dyDescent="0.25">
      <c r="A47" s="92"/>
      <c r="B47" s="109" t="s">
        <v>55</v>
      </c>
      <c r="C47" s="109"/>
      <c r="D47" s="109"/>
      <c r="E47" s="109"/>
      <c r="F47" s="109"/>
      <c r="G47" s="109"/>
      <c r="H47" s="109"/>
      <c r="I47" s="109"/>
      <c r="J47" s="64">
        <v>18674</v>
      </c>
    </row>
    <row r="48" spans="1:14" ht="12" customHeight="1" x14ac:dyDescent="0.25">
      <c r="A48" s="92"/>
      <c r="B48" s="109" t="s">
        <v>58</v>
      </c>
      <c r="C48" s="109"/>
      <c r="D48" s="109"/>
      <c r="E48" s="109"/>
      <c r="F48" s="109"/>
      <c r="G48" s="109"/>
      <c r="H48" s="109"/>
      <c r="I48" s="109"/>
      <c r="J48" s="64">
        <v>1386257</v>
      </c>
    </row>
    <row r="49" spans="1:10" ht="12" customHeight="1" x14ac:dyDescent="0.25">
      <c r="A49" s="92"/>
      <c r="B49" s="112" t="s">
        <v>28</v>
      </c>
      <c r="C49" s="112"/>
      <c r="D49" s="112"/>
      <c r="E49" s="112"/>
      <c r="F49" s="112"/>
      <c r="G49" s="112"/>
      <c r="H49" s="112"/>
      <c r="I49" s="112"/>
      <c r="J49" s="66">
        <f>SUM(J45:J48)</f>
        <v>8665399</v>
      </c>
    </row>
    <row r="50" spans="1:10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21"/>
    </row>
    <row r="51" spans="1:10" ht="15" customHeight="1" x14ac:dyDescent="0.25">
      <c r="A51" s="138" t="s">
        <v>31</v>
      </c>
      <c r="B51" s="139"/>
      <c r="C51" s="139"/>
      <c r="D51" s="139"/>
      <c r="E51" s="139"/>
      <c r="F51" s="139"/>
      <c r="G51" s="139"/>
      <c r="H51" s="139"/>
      <c r="I51" s="140"/>
      <c r="J51" s="61">
        <v>1040111</v>
      </c>
    </row>
    <row r="52" spans="1:10" ht="12" customHeight="1" x14ac:dyDescent="0.25">
      <c r="A52" s="92" t="s">
        <v>32</v>
      </c>
      <c r="B52" s="93" t="s">
        <v>33</v>
      </c>
      <c r="C52" s="93"/>
      <c r="D52" s="93"/>
      <c r="E52" s="93"/>
      <c r="F52" s="93"/>
      <c r="G52" s="93"/>
      <c r="H52" s="93"/>
      <c r="I52" s="93"/>
      <c r="J52" s="6">
        <v>1870700</v>
      </c>
    </row>
    <row r="53" spans="1:10" ht="12" customHeight="1" x14ac:dyDescent="0.25">
      <c r="A53" s="92"/>
      <c r="B53" s="93" t="s">
        <v>56</v>
      </c>
      <c r="C53" s="93"/>
      <c r="D53" s="93"/>
      <c r="E53" s="93"/>
      <c r="F53" s="93"/>
      <c r="G53" s="93"/>
      <c r="H53" s="93"/>
      <c r="I53" s="93"/>
      <c r="J53" s="6">
        <v>1026050</v>
      </c>
    </row>
    <row r="54" spans="1:10" ht="12" customHeight="1" x14ac:dyDescent="0.25">
      <c r="A54" s="92"/>
      <c r="B54" s="93" t="s">
        <v>67</v>
      </c>
      <c r="C54" s="93"/>
      <c r="D54" s="93"/>
      <c r="E54" s="93"/>
      <c r="F54" s="93"/>
      <c r="G54" s="93"/>
      <c r="H54" s="93"/>
      <c r="I54" s="93"/>
      <c r="J54" s="6">
        <v>13971</v>
      </c>
    </row>
    <row r="55" spans="1:10" ht="12" customHeight="1" x14ac:dyDescent="0.25">
      <c r="A55" s="92"/>
      <c r="B55" s="93" t="s">
        <v>68</v>
      </c>
      <c r="C55" s="93"/>
      <c r="D55" s="93"/>
      <c r="E55" s="93"/>
      <c r="F55" s="93"/>
      <c r="G55" s="93"/>
      <c r="H55" s="93"/>
      <c r="I55" s="93"/>
      <c r="J55" s="6">
        <v>41174</v>
      </c>
    </row>
    <row r="56" spans="1:10" ht="12" customHeight="1" x14ac:dyDescent="0.25">
      <c r="A56" s="92"/>
      <c r="B56" s="141" t="s">
        <v>28</v>
      </c>
      <c r="C56" s="141"/>
      <c r="D56" s="141"/>
      <c r="E56" s="141"/>
      <c r="F56" s="141"/>
      <c r="G56" s="141"/>
      <c r="H56" s="141"/>
      <c r="I56" s="141"/>
      <c r="J56" s="61">
        <f>SUM(J52:J55)</f>
        <v>2951895</v>
      </c>
    </row>
    <row r="57" spans="1:10" s="76" customFormat="1" ht="15.75" customHeight="1" x14ac:dyDescent="0.25">
      <c r="A57" s="142" t="s">
        <v>118</v>
      </c>
      <c r="B57" s="143"/>
      <c r="C57" s="143"/>
      <c r="D57" s="143"/>
      <c r="E57" s="143"/>
      <c r="F57" s="143"/>
      <c r="G57" s="78"/>
      <c r="H57" s="78"/>
      <c r="I57" s="78"/>
      <c r="J57" s="79">
        <v>80432850</v>
      </c>
    </row>
    <row r="58" spans="1:10" x14ac:dyDescent="0.25">
      <c r="A58" s="135"/>
      <c r="B58" s="136"/>
      <c r="C58" s="136"/>
      <c r="D58" s="136"/>
      <c r="E58" s="136"/>
      <c r="F58" s="136"/>
      <c r="G58" s="136"/>
      <c r="H58" s="136"/>
      <c r="I58" s="136"/>
      <c r="J58" s="137"/>
    </row>
    <row r="59" spans="1:10" ht="12" customHeight="1" x14ac:dyDescent="0.25">
      <c r="A59" s="92" t="s">
        <v>34</v>
      </c>
      <c r="B59" s="104" t="s">
        <v>69</v>
      </c>
      <c r="C59" s="104"/>
      <c r="D59" s="104"/>
      <c r="E59" s="104"/>
      <c r="F59" s="104"/>
      <c r="G59" s="104"/>
      <c r="H59" s="104"/>
      <c r="I59" s="105"/>
      <c r="J59" s="6">
        <v>1700122</v>
      </c>
    </row>
    <row r="60" spans="1:10" ht="12" customHeight="1" x14ac:dyDescent="0.25">
      <c r="A60" s="92"/>
      <c r="B60" s="104" t="s">
        <v>35</v>
      </c>
      <c r="C60" s="104"/>
      <c r="D60" s="104"/>
      <c r="E60" s="104"/>
      <c r="F60" s="104"/>
      <c r="G60" s="104"/>
      <c r="H60" s="104"/>
      <c r="I60" s="105"/>
      <c r="J60" s="6">
        <v>5224800</v>
      </c>
    </row>
    <row r="61" spans="1:10" ht="12" customHeight="1" x14ac:dyDescent="0.25">
      <c r="A61" s="92"/>
      <c r="B61" s="130" t="s">
        <v>28</v>
      </c>
      <c r="C61" s="131"/>
      <c r="D61" s="131"/>
      <c r="E61" s="131"/>
      <c r="F61" s="131"/>
      <c r="G61" s="131"/>
      <c r="H61" s="131"/>
      <c r="I61" s="131"/>
      <c r="J61" s="9">
        <f>SUM(J59:J60)</f>
        <v>6924922</v>
      </c>
    </row>
    <row r="62" spans="1:10" ht="12" customHeight="1" x14ac:dyDescent="0.25">
      <c r="A62" s="92"/>
      <c r="B62" s="104" t="s">
        <v>70</v>
      </c>
      <c r="C62" s="104"/>
      <c r="D62" s="104"/>
      <c r="E62" s="104"/>
      <c r="F62" s="104"/>
      <c r="G62" s="104"/>
      <c r="H62" s="104"/>
      <c r="I62" s="105"/>
      <c r="J62" s="6">
        <v>6010532</v>
      </c>
    </row>
    <row r="63" spans="1:10" ht="12" customHeight="1" x14ac:dyDescent="0.25">
      <c r="A63" s="92"/>
      <c r="B63" s="104" t="s">
        <v>71</v>
      </c>
      <c r="C63" s="104"/>
      <c r="D63" s="104"/>
      <c r="E63" s="104"/>
      <c r="F63" s="104"/>
      <c r="G63" s="104"/>
      <c r="H63" s="104"/>
      <c r="I63" s="105"/>
      <c r="J63" s="6">
        <v>4368416</v>
      </c>
    </row>
    <row r="64" spans="1:10" ht="12" customHeight="1" x14ac:dyDescent="0.25">
      <c r="A64" s="92"/>
      <c r="B64" s="132" t="s">
        <v>99</v>
      </c>
      <c r="C64" s="133"/>
      <c r="D64" s="133"/>
      <c r="E64" s="133"/>
      <c r="F64" s="133"/>
      <c r="G64" s="134"/>
      <c r="H64" s="62"/>
      <c r="I64" s="62"/>
      <c r="J64" s="63">
        <f>J62-J63</f>
        <v>1642116</v>
      </c>
    </row>
  </sheetData>
  <mergeCells count="69">
    <mergeCell ref="A45:A49"/>
    <mergeCell ref="B45:I45"/>
    <mergeCell ref="B46:I46"/>
    <mergeCell ref="B47:I47"/>
    <mergeCell ref="B48:I48"/>
    <mergeCell ref="B49:I49"/>
    <mergeCell ref="B36:F36"/>
    <mergeCell ref="B37:F37"/>
    <mergeCell ref="B38:F38"/>
    <mergeCell ref="B39:F39"/>
    <mergeCell ref="A42:A44"/>
    <mergeCell ref="B42:I42"/>
    <mergeCell ref="B43:I43"/>
    <mergeCell ref="B44:I44"/>
    <mergeCell ref="A58:J58"/>
    <mergeCell ref="A51:I51"/>
    <mergeCell ref="A52:A56"/>
    <mergeCell ref="B52:I52"/>
    <mergeCell ref="B53:I53"/>
    <mergeCell ref="B54:I54"/>
    <mergeCell ref="B55:I55"/>
    <mergeCell ref="B56:I56"/>
    <mergeCell ref="A57:F57"/>
    <mergeCell ref="A59:A64"/>
    <mergeCell ref="B59:I59"/>
    <mergeCell ref="B60:I60"/>
    <mergeCell ref="B61:I61"/>
    <mergeCell ref="B62:I62"/>
    <mergeCell ref="B63:I63"/>
    <mergeCell ref="B64:G64"/>
    <mergeCell ref="A15:A28"/>
    <mergeCell ref="B23:I23"/>
    <mergeCell ref="B24:I24"/>
    <mergeCell ref="B34:I34"/>
    <mergeCell ref="B35:H35"/>
    <mergeCell ref="A29:A41"/>
    <mergeCell ref="B29:I29"/>
    <mergeCell ref="B30:I30"/>
    <mergeCell ref="B31:I31"/>
    <mergeCell ref="B32:I32"/>
    <mergeCell ref="B33:I33"/>
    <mergeCell ref="B40:I40"/>
    <mergeCell ref="B41:I41"/>
    <mergeCell ref="B22:I22"/>
    <mergeCell ref="B25:I25"/>
    <mergeCell ref="B26:I26"/>
    <mergeCell ref="B27:I27"/>
    <mergeCell ref="B28:I28"/>
    <mergeCell ref="B15:I15"/>
    <mergeCell ref="J17:J18"/>
    <mergeCell ref="B19:I19"/>
    <mergeCell ref="B20:I20"/>
    <mergeCell ref="B21:I21"/>
    <mergeCell ref="B16:I16"/>
    <mergeCell ref="B17:I18"/>
    <mergeCell ref="A1:J2"/>
    <mergeCell ref="A3:A14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zoomScale="120" zoomScaleNormal="120" workbookViewId="0">
      <selection activeCell="F24" sqref="F24"/>
    </sheetView>
  </sheetViews>
  <sheetFormatPr defaultRowHeight="15" x14ac:dyDescent="0.25"/>
  <cols>
    <col min="1" max="1" width="14.7109375" customWidth="1"/>
    <col min="2" max="2" width="12.85546875" customWidth="1"/>
    <col min="3" max="3" width="19.7109375" style="27" customWidth="1"/>
    <col min="4" max="4" width="14.85546875" style="27" bestFit="1" customWidth="1"/>
    <col min="5" max="5" width="16" bestFit="1" customWidth="1"/>
    <col min="7" max="7" width="10.85546875" bestFit="1" customWidth="1"/>
  </cols>
  <sheetData>
    <row r="1" spans="1:5" ht="15.75" x14ac:dyDescent="0.25">
      <c r="A1" s="148" t="s">
        <v>73</v>
      </c>
      <c r="B1" s="148"/>
      <c r="C1" s="148"/>
      <c r="D1" s="148"/>
    </row>
    <row r="2" spans="1:5" ht="47.25" customHeight="1" x14ac:dyDescent="0.25">
      <c r="A2" s="16"/>
      <c r="B2" s="17"/>
      <c r="C2" s="51" t="s">
        <v>50</v>
      </c>
      <c r="D2" s="146" t="s">
        <v>49</v>
      </c>
    </row>
    <row r="3" spans="1:5" ht="15.75" hidden="1" customHeight="1" thickBot="1" x14ac:dyDescent="0.3">
      <c r="A3" s="16"/>
      <c r="B3" s="17"/>
      <c r="C3" s="49"/>
      <c r="D3" s="147"/>
    </row>
    <row r="4" spans="1:5" s="2" customFormat="1" ht="24.75" x14ac:dyDescent="0.25">
      <c r="A4" s="46" t="s">
        <v>72</v>
      </c>
      <c r="B4" s="41"/>
      <c r="C4" s="44">
        <v>75953410</v>
      </c>
      <c r="D4" s="48"/>
    </row>
    <row r="5" spans="1:5" x14ac:dyDescent="0.25">
      <c r="A5" s="153" t="s">
        <v>48</v>
      </c>
      <c r="B5" s="47" t="s">
        <v>47</v>
      </c>
      <c r="C5" s="45">
        <v>10000000</v>
      </c>
      <c r="D5" s="24"/>
    </row>
    <row r="6" spans="1:5" ht="33.75" x14ac:dyDescent="0.25">
      <c r="A6" s="154"/>
      <c r="B6" s="18" t="s">
        <v>43</v>
      </c>
      <c r="C6" s="24">
        <v>8000000</v>
      </c>
      <c r="D6" s="24">
        <v>8001000</v>
      </c>
      <c r="E6" s="2"/>
    </row>
    <row r="7" spans="1:5" ht="33.75" x14ac:dyDescent="0.25">
      <c r="A7" s="154"/>
      <c r="B7" s="18" t="s">
        <v>45</v>
      </c>
      <c r="C7" s="24">
        <v>3500000</v>
      </c>
      <c r="D7" s="24">
        <v>3500000</v>
      </c>
      <c r="E7" s="2"/>
    </row>
    <row r="8" spans="1:5" ht="33" customHeight="1" x14ac:dyDescent="0.25">
      <c r="A8" s="154"/>
      <c r="B8" s="69" t="s">
        <v>44</v>
      </c>
      <c r="C8" s="25">
        <v>1500000</v>
      </c>
      <c r="D8" s="25">
        <v>1500000</v>
      </c>
      <c r="E8" s="2"/>
    </row>
    <row r="9" spans="1:5" ht="45" x14ac:dyDescent="0.25">
      <c r="A9" s="154"/>
      <c r="B9" s="18" t="s">
        <v>75</v>
      </c>
      <c r="C9" s="24">
        <v>3000000</v>
      </c>
      <c r="D9" s="24">
        <v>3000000</v>
      </c>
      <c r="E9" s="2"/>
    </row>
    <row r="10" spans="1:5" ht="33.75" x14ac:dyDescent="0.25">
      <c r="A10" s="154"/>
      <c r="B10" s="18" t="s">
        <v>76</v>
      </c>
      <c r="C10" s="24">
        <v>3000000</v>
      </c>
      <c r="D10" s="24">
        <v>3000000</v>
      </c>
      <c r="E10" s="2"/>
    </row>
    <row r="11" spans="1:5" ht="56.25" x14ac:dyDescent="0.25">
      <c r="A11" s="154"/>
      <c r="B11" s="18" t="s">
        <v>77</v>
      </c>
      <c r="C11" s="26">
        <v>6500000</v>
      </c>
      <c r="D11" s="26">
        <v>6477000</v>
      </c>
      <c r="E11" s="2"/>
    </row>
    <row r="12" spans="1:5" ht="33.75" x14ac:dyDescent="0.25">
      <c r="A12" s="154"/>
      <c r="B12" s="18" t="s">
        <v>78</v>
      </c>
      <c r="C12" s="24">
        <v>4000000</v>
      </c>
      <c r="D12" s="24">
        <v>3937000</v>
      </c>
      <c r="E12" s="2"/>
    </row>
    <row r="13" spans="1:5" s="2" customFormat="1" x14ac:dyDescent="0.25">
      <c r="A13" s="154"/>
      <c r="B13" s="149" t="s">
        <v>94</v>
      </c>
      <c r="C13" s="151">
        <v>3000000</v>
      </c>
      <c r="D13" s="156">
        <v>3000000</v>
      </c>
      <c r="E13" s="144"/>
    </row>
    <row r="14" spans="1:5" s="2" customFormat="1" ht="22.5" customHeight="1" x14ac:dyDescent="0.25">
      <c r="A14" s="154"/>
      <c r="B14" s="150"/>
      <c r="C14" s="152"/>
      <c r="D14" s="157"/>
      <c r="E14" s="144"/>
    </row>
    <row r="15" spans="1:5" s="2" customFormat="1" ht="56.25" x14ac:dyDescent="0.25">
      <c r="A15" s="154"/>
      <c r="B15" s="18" t="s">
        <v>79</v>
      </c>
      <c r="C15" s="42">
        <v>7000000</v>
      </c>
      <c r="D15" s="24">
        <v>6997700</v>
      </c>
    </row>
    <row r="16" spans="1:5" s="2" customFormat="1" ht="45" x14ac:dyDescent="0.25">
      <c r="A16" s="154"/>
      <c r="B16" s="18" t="s">
        <v>96</v>
      </c>
      <c r="C16" s="42">
        <v>3000000</v>
      </c>
      <c r="D16" s="24">
        <v>2997700</v>
      </c>
    </row>
    <row r="17" spans="1:7" s="2" customFormat="1" ht="33.75" x14ac:dyDescent="0.25">
      <c r="A17" s="154"/>
      <c r="B17" s="18" t="s">
        <v>80</v>
      </c>
      <c r="C17" s="42">
        <v>500000</v>
      </c>
      <c r="D17" s="24">
        <v>500000</v>
      </c>
    </row>
    <row r="18" spans="1:7" s="2" customFormat="1" ht="56.25" x14ac:dyDescent="0.25">
      <c r="A18" s="154"/>
      <c r="B18" s="18" t="s">
        <v>84</v>
      </c>
      <c r="C18" s="42">
        <v>10000000</v>
      </c>
      <c r="D18" s="24">
        <v>9999999</v>
      </c>
    </row>
    <row r="19" spans="1:7" s="2" customFormat="1" ht="33.75" x14ac:dyDescent="0.25">
      <c r="A19" s="154"/>
      <c r="B19" s="18" t="s">
        <v>87</v>
      </c>
      <c r="C19" s="42">
        <v>18000000</v>
      </c>
      <c r="D19" s="24">
        <v>17995900</v>
      </c>
    </row>
    <row r="20" spans="1:7" s="2" customFormat="1" x14ac:dyDescent="0.25">
      <c r="A20" s="154"/>
      <c r="B20" s="18" t="s">
        <v>95</v>
      </c>
      <c r="C20" s="42">
        <v>8000000</v>
      </c>
      <c r="D20" s="24">
        <v>8000000</v>
      </c>
    </row>
    <row r="21" spans="1:7" s="2" customFormat="1" ht="45" x14ac:dyDescent="0.25">
      <c r="A21" s="154"/>
      <c r="B21" s="18" t="s">
        <v>97</v>
      </c>
      <c r="C21" s="73" t="s">
        <v>98</v>
      </c>
      <c r="D21" s="24">
        <v>-6599346</v>
      </c>
    </row>
    <row r="22" spans="1:7" s="2" customFormat="1" ht="22.5" x14ac:dyDescent="0.25">
      <c r="A22" s="155"/>
      <c r="B22" s="18" t="s">
        <v>46</v>
      </c>
      <c r="C22" s="42"/>
      <c r="D22" s="24">
        <v>217421</v>
      </c>
    </row>
    <row r="23" spans="1:7" s="2" customFormat="1" x14ac:dyDescent="0.25">
      <c r="A23" s="153" t="s">
        <v>74</v>
      </c>
      <c r="B23" s="47" t="s">
        <v>47</v>
      </c>
      <c r="C23" s="45">
        <v>90000000</v>
      </c>
      <c r="D23" s="24"/>
    </row>
    <row r="24" spans="1:7" s="2" customFormat="1" ht="45" x14ac:dyDescent="0.25">
      <c r="A24" s="154"/>
      <c r="B24" s="18" t="s">
        <v>83</v>
      </c>
      <c r="C24" s="42">
        <v>9000000</v>
      </c>
      <c r="D24" s="24">
        <v>8999982</v>
      </c>
    </row>
    <row r="25" spans="1:7" s="2" customFormat="1" ht="22.5" x14ac:dyDescent="0.25">
      <c r="A25" s="154"/>
      <c r="B25" s="18" t="s">
        <v>85</v>
      </c>
      <c r="C25" s="42">
        <v>5000000</v>
      </c>
      <c r="D25" s="24">
        <v>4986020</v>
      </c>
    </row>
    <row r="26" spans="1:7" s="2" customFormat="1" ht="22.5" x14ac:dyDescent="0.25">
      <c r="A26" s="154"/>
      <c r="B26" s="18" t="s">
        <v>86</v>
      </c>
      <c r="C26" s="42">
        <v>5000000</v>
      </c>
      <c r="D26" s="24">
        <v>4986020</v>
      </c>
    </row>
    <row r="27" spans="1:7" s="2" customFormat="1" ht="33.75" x14ac:dyDescent="0.25">
      <c r="A27" s="154"/>
      <c r="B27" s="18" t="s">
        <v>81</v>
      </c>
      <c r="C27" s="42">
        <v>3000000</v>
      </c>
      <c r="D27" s="24">
        <v>3000000</v>
      </c>
    </row>
    <row r="28" spans="1:7" s="2" customFormat="1" ht="33.75" x14ac:dyDescent="0.25">
      <c r="A28" s="155"/>
      <c r="B28" s="18" t="s">
        <v>82</v>
      </c>
      <c r="C28" s="42">
        <v>3000000</v>
      </c>
      <c r="D28" s="24">
        <v>3000000</v>
      </c>
    </row>
    <row r="29" spans="1:7" s="2" customFormat="1" ht="22.5" customHeight="1" x14ac:dyDescent="0.25">
      <c r="A29" s="145" t="s">
        <v>88</v>
      </c>
      <c r="B29" s="145"/>
      <c r="C29" s="145"/>
      <c r="D29" s="80">
        <v>65258322</v>
      </c>
      <c r="G29" s="43"/>
    </row>
    <row r="30" spans="1:7" x14ac:dyDescent="0.25">
      <c r="A30" s="52"/>
      <c r="B30" s="53"/>
      <c r="C30" s="54"/>
      <c r="D30" s="54"/>
    </row>
    <row r="31" spans="1:7" x14ac:dyDescent="0.25">
      <c r="A31" s="52"/>
      <c r="B31" s="53"/>
      <c r="C31" s="55"/>
      <c r="D31" s="56"/>
    </row>
    <row r="32" spans="1:7" x14ac:dyDescent="0.25">
      <c r="A32" s="52"/>
      <c r="B32" s="57"/>
      <c r="C32" s="58"/>
      <c r="D32" s="58"/>
    </row>
    <row r="33" spans="1:4" s="2" customFormat="1" x14ac:dyDescent="0.25">
      <c r="A33" s="52"/>
      <c r="B33" s="59"/>
      <c r="C33" s="59"/>
      <c r="D33" s="59"/>
    </row>
    <row r="34" spans="1:4" x14ac:dyDescent="0.25">
      <c r="A34" s="52"/>
      <c r="B34" s="59"/>
      <c r="C34" s="59"/>
      <c r="D34" s="59"/>
    </row>
    <row r="35" spans="1:4" s="2" customFormat="1" x14ac:dyDescent="0.25">
      <c r="A35" s="52"/>
      <c r="B35" s="59"/>
      <c r="C35" s="59"/>
      <c r="D35" s="59"/>
    </row>
    <row r="36" spans="1:4" x14ac:dyDescent="0.25">
      <c r="A36" s="60"/>
      <c r="B36" s="59"/>
      <c r="C36" s="59"/>
      <c r="D36" s="59"/>
    </row>
    <row r="37" spans="1:4" x14ac:dyDescent="0.25">
      <c r="A37" s="23"/>
    </row>
  </sheetData>
  <mergeCells count="9">
    <mergeCell ref="E13:E14"/>
    <mergeCell ref="A29:C29"/>
    <mergeCell ref="D2:D3"/>
    <mergeCell ref="A1:D1"/>
    <mergeCell ref="B13:B14"/>
    <mergeCell ref="C13:C14"/>
    <mergeCell ref="A5:A22"/>
    <mergeCell ref="D13:D14"/>
    <mergeCell ref="A23:A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D25"/>
  <sheetViews>
    <sheetView workbookViewId="0">
      <selection activeCell="G29" sqref="G29"/>
    </sheetView>
  </sheetViews>
  <sheetFormatPr defaultRowHeight="15" x14ac:dyDescent="0.25"/>
  <cols>
    <col min="1" max="1" width="9.140625" customWidth="1"/>
    <col min="2" max="2" width="31.28515625" customWidth="1"/>
    <col min="3" max="3" width="20.7109375" customWidth="1"/>
    <col min="4" max="4" width="14" customWidth="1"/>
  </cols>
  <sheetData>
    <row r="3" spans="2:4" ht="18.75" x14ac:dyDescent="0.3">
      <c r="B3" s="158" t="s">
        <v>123</v>
      </c>
      <c r="C3" s="158"/>
    </row>
    <row r="4" spans="2:4" x14ac:dyDescent="0.25">
      <c r="B4" s="28" t="s">
        <v>103</v>
      </c>
      <c r="C4" s="29">
        <v>29461307</v>
      </c>
    </row>
    <row r="5" spans="2:4" x14ac:dyDescent="0.25">
      <c r="B5" s="28" t="s">
        <v>100</v>
      </c>
      <c r="C5" s="29">
        <v>317090</v>
      </c>
    </row>
    <row r="6" spans="2:4" x14ac:dyDescent="0.25">
      <c r="B6" s="30" t="s">
        <v>40</v>
      </c>
      <c r="C6" s="31">
        <f>SUM(C4:C5)</f>
        <v>29778397</v>
      </c>
    </row>
    <row r="7" spans="2:4" x14ac:dyDescent="0.25">
      <c r="B7" s="28" t="s">
        <v>101</v>
      </c>
      <c r="C7" s="29">
        <v>23470637</v>
      </c>
    </row>
    <row r="8" spans="2:4" x14ac:dyDescent="0.25">
      <c r="B8" s="28" t="s">
        <v>102</v>
      </c>
      <c r="C8" s="29">
        <v>884083</v>
      </c>
    </row>
    <row r="9" spans="2:4" x14ac:dyDescent="0.25">
      <c r="B9" s="30" t="s">
        <v>41</v>
      </c>
      <c r="C9" s="31">
        <f>SUM(C7:C8)</f>
        <v>24354720</v>
      </c>
    </row>
    <row r="10" spans="2:4" ht="15.75" x14ac:dyDescent="0.25">
      <c r="B10" s="82" t="s">
        <v>105</v>
      </c>
      <c r="C10" s="83">
        <f>C9-C6</f>
        <v>-5423677</v>
      </c>
      <c r="D10" s="22" t="s">
        <v>128</v>
      </c>
    </row>
    <row r="11" spans="2:4" ht="31.5" x14ac:dyDescent="0.25">
      <c r="B11" s="81" t="s">
        <v>115</v>
      </c>
      <c r="C11" s="84">
        <v>24072358</v>
      </c>
      <c r="D11" s="22"/>
    </row>
    <row r="12" spans="2:4" ht="18.75" x14ac:dyDescent="0.3">
      <c r="B12" s="74" t="s">
        <v>39</v>
      </c>
      <c r="C12" s="75">
        <f>C10+C11</f>
        <v>18648681</v>
      </c>
      <c r="D12" t="s">
        <v>129</v>
      </c>
    </row>
    <row r="16" spans="2:4" ht="18.75" x14ac:dyDescent="0.3">
      <c r="B16" s="159" t="s">
        <v>130</v>
      </c>
      <c r="C16" s="159"/>
    </row>
    <row r="17" spans="2:3" x14ac:dyDescent="0.25">
      <c r="B17" s="28" t="s">
        <v>104</v>
      </c>
      <c r="C17" s="29">
        <v>75953410</v>
      </c>
    </row>
    <row r="18" spans="2:3" x14ac:dyDescent="0.25">
      <c r="B18" s="28" t="s">
        <v>124</v>
      </c>
      <c r="C18" s="29">
        <v>65258322</v>
      </c>
    </row>
    <row r="19" spans="2:3" x14ac:dyDescent="0.25">
      <c r="B19" s="88" t="s">
        <v>125</v>
      </c>
      <c r="C19" s="90">
        <f>C18-C17</f>
        <v>-10695088</v>
      </c>
    </row>
    <row r="20" spans="2:3" x14ac:dyDescent="0.25">
      <c r="B20" s="32"/>
      <c r="C20" s="33"/>
    </row>
    <row r="21" spans="2:3" x14ac:dyDescent="0.25">
      <c r="B21" s="32"/>
      <c r="C21" s="33"/>
    </row>
    <row r="22" spans="2:3" s="2" customFormat="1" ht="30" customHeight="1" x14ac:dyDescent="0.3">
      <c r="B22" s="160" t="s">
        <v>126</v>
      </c>
      <c r="C22" s="160"/>
    </row>
    <row r="23" spans="2:3" x14ac:dyDescent="0.25">
      <c r="B23" s="85" t="s">
        <v>131</v>
      </c>
      <c r="C23" s="86">
        <v>97593682</v>
      </c>
    </row>
    <row r="24" spans="2:3" x14ac:dyDescent="0.25">
      <c r="B24" s="85" t="s">
        <v>132</v>
      </c>
      <c r="C24" s="87">
        <v>80432850</v>
      </c>
    </row>
    <row r="25" spans="2:3" x14ac:dyDescent="0.25">
      <c r="B25" s="88" t="s">
        <v>127</v>
      </c>
      <c r="C25" s="89">
        <f>C23-C24</f>
        <v>17160832</v>
      </c>
    </row>
  </sheetData>
  <mergeCells count="3">
    <mergeCell ref="B16:C16"/>
    <mergeCell ref="B3:C3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P.ügyi beszámoló</vt:lpstr>
      <vt:lpstr>Kiadás</vt:lpstr>
      <vt:lpstr>Fm_MOE pénz</vt:lpstr>
      <vt:lpstr>Bank-pénztár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2017-04-13T10:12:42Z</cp:lastPrinted>
  <dcterms:created xsi:type="dcterms:W3CDTF">2016-05-13T12:20:16Z</dcterms:created>
  <dcterms:modified xsi:type="dcterms:W3CDTF">2018-05-14T09:08:56Z</dcterms:modified>
</cp:coreProperties>
</file>